
<file path=[Content_Types].xml><?xml version="1.0" encoding="utf-8"?>
<Types xmlns="http://schemas.openxmlformats.org/package/2006/content-types">
  <Default Extension="gif" ContentType="image/gi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pudology/Documents/Extension/Valley Potato Grower/2026/4. Apr - seed calculation/"/>
    </mc:Choice>
  </mc:AlternateContent>
  <xr:revisionPtr revIDLastSave="0" documentId="8_{2094E0F1-C448-6444-B6E2-13B256CCACE9}" xr6:coauthVersionLast="47" xr6:coauthVersionMax="47" xr10:uidLastSave="{00000000-0000-0000-0000-000000000000}"/>
  <bookViews>
    <workbookView xWindow="52080" yWindow="1340" windowWidth="26440" windowHeight="27460" xr2:uid="{36808BF3-FDDA-2842-8483-5AB5053E27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1" l="1"/>
  <c r="L20" i="1" s="1"/>
  <c r="P8" i="1"/>
  <c r="K6" i="1"/>
  <c r="L6" i="1"/>
  <c r="M6" i="1"/>
  <c r="N6" i="1"/>
  <c r="O6" i="1"/>
  <c r="P6" i="1"/>
  <c r="Q6" i="1"/>
  <c r="R6" i="1"/>
  <c r="S6" i="1"/>
  <c r="T6" i="1"/>
  <c r="T9" i="1"/>
  <c r="S9" i="1"/>
  <c r="R9" i="1"/>
  <c r="Q9" i="1"/>
  <c r="P9" i="1"/>
  <c r="O9" i="1"/>
  <c r="N9" i="1"/>
  <c r="M9" i="1"/>
  <c r="L9" i="1"/>
  <c r="K9" i="1"/>
  <c r="T8" i="1"/>
  <c r="S8" i="1"/>
  <c r="R8" i="1"/>
  <c r="Q8" i="1"/>
  <c r="O8" i="1"/>
  <c r="N8" i="1"/>
  <c r="M8" i="1"/>
  <c r="L8" i="1"/>
  <c r="K8" i="1"/>
  <c r="T7" i="1"/>
  <c r="S7" i="1"/>
  <c r="R7" i="1"/>
  <c r="Q7" i="1"/>
  <c r="P7" i="1"/>
  <c r="O7" i="1"/>
  <c r="N7" i="1"/>
  <c r="M7" i="1"/>
  <c r="L7" i="1"/>
  <c r="K7" i="1"/>
  <c r="T5" i="1"/>
  <c r="S5" i="1"/>
  <c r="R5" i="1"/>
  <c r="Q5" i="1"/>
  <c r="P5" i="1"/>
  <c r="O5" i="1"/>
  <c r="N5" i="1"/>
  <c r="M5" i="1"/>
  <c r="L5" i="1"/>
  <c r="K5" i="1"/>
  <c r="H5" i="1" s="1"/>
  <c r="H25" i="1" l="1"/>
  <c r="G25" i="1"/>
  <c r="H24" i="1"/>
  <c r="G24" i="1"/>
  <c r="H23" i="1"/>
  <c r="G23" i="1"/>
  <c r="H14" i="1"/>
  <c r="G14" i="1"/>
  <c r="H15" i="1"/>
  <c r="G15" i="1"/>
  <c r="H16" i="1"/>
  <c r="G16" i="1"/>
  <c r="H17" i="1"/>
  <c r="G17" i="1"/>
  <c r="H18" i="1"/>
  <c r="G18" i="1"/>
  <c r="H19" i="1"/>
  <c r="G19" i="1"/>
  <c r="H20" i="1"/>
  <c r="G20" i="1"/>
  <c r="H21" i="1"/>
  <c r="G21" i="1"/>
  <c r="H37" i="1"/>
  <c r="G37" i="1"/>
  <c r="G48" i="1"/>
  <c r="H48" i="1"/>
  <c r="H47" i="1"/>
  <c r="G47" i="1"/>
  <c r="H46" i="1"/>
  <c r="G46" i="1"/>
  <c r="F45" i="1"/>
  <c r="H45" i="1"/>
  <c r="G45" i="1"/>
  <c r="C44" i="1"/>
  <c r="H44" i="1"/>
  <c r="G44" i="1"/>
  <c r="H43" i="1"/>
  <c r="G43" i="1"/>
  <c r="E42" i="1"/>
  <c r="H42" i="1"/>
  <c r="G42" i="1"/>
  <c r="H41" i="1"/>
  <c r="G41" i="1"/>
  <c r="H39" i="1"/>
  <c r="G39" i="1"/>
  <c r="D38" i="1"/>
  <c r="H38" i="1"/>
  <c r="G38" i="1"/>
  <c r="G36" i="1"/>
  <c r="H36" i="1"/>
  <c r="H35" i="1"/>
  <c r="G35" i="1"/>
  <c r="H34" i="1"/>
  <c r="G34" i="1"/>
  <c r="E33" i="1"/>
  <c r="G33" i="1"/>
  <c r="H33" i="1"/>
  <c r="G32" i="1"/>
  <c r="H32" i="1"/>
  <c r="H30" i="1"/>
  <c r="G30" i="1"/>
  <c r="H29" i="1"/>
  <c r="G29" i="1"/>
  <c r="H28" i="1"/>
  <c r="G28" i="1"/>
  <c r="H27" i="1"/>
  <c r="G27" i="1"/>
  <c r="H26" i="1"/>
  <c r="G26" i="1"/>
  <c r="H12" i="1"/>
  <c r="G12" i="1"/>
  <c r="G11" i="1"/>
  <c r="H11" i="1"/>
  <c r="H10" i="1"/>
  <c r="G10" i="1"/>
  <c r="G9" i="1"/>
  <c r="H9" i="1"/>
  <c r="G8" i="1"/>
  <c r="H8" i="1"/>
  <c r="G7" i="1"/>
  <c r="H7" i="1"/>
  <c r="G6" i="1"/>
  <c r="H6" i="1"/>
  <c r="E37" i="1"/>
  <c r="D12" i="1"/>
  <c r="E12" i="1"/>
  <c r="F12" i="1"/>
  <c r="C12" i="1"/>
  <c r="D11" i="1"/>
  <c r="E11" i="1"/>
  <c r="F11" i="1"/>
  <c r="C11" i="1"/>
  <c r="D10" i="1"/>
  <c r="E10" i="1"/>
  <c r="F10" i="1"/>
  <c r="C10" i="1"/>
  <c r="C9" i="1"/>
  <c r="D9" i="1"/>
  <c r="E9" i="1"/>
  <c r="F9" i="1"/>
  <c r="D14" i="1"/>
  <c r="C14" i="1"/>
  <c r="F14" i="1"/>
  <c r="E14" i="1"/>
  <c r="D15" i="1"/>
  <c r="C15" i="1"/>
  <c r="E15" i="1"/>
  <c r="F15" i="1"/>
  <c r="F16" i="1"/>
  <c r="E16" i="1"/>
  <c r="D16" i="1"/>
  <c r="C16" i="1"/>
  <c r="C17" i="1"/>
  <c r="D17" i="1"/>
  <c r="E17" i="1"/>
  <c r="F17" i="1"/>
  <c r="F18" i="1"/>
  <c r="C18" i="1"/>
  <c r="D18" i="1"/>
  <c r="E18" i="1"/>
  <c r="E19" i="1"/>
  <c r="C19" i="1"/>
  <c r="D19" i="1"/>
  <c r="F19" i="1"/>
  <c r="C20" i="1"/>
  <c r="F20" i="1"/>
  <c r="E20" i="1"/>
  <c r="D20" i="1"/>
  <c r="C21" i="1"/>
  <c r="F21" i="1"/>
  <c r="E21" i="1"/>
  <c r="D21" i="1"/>
  <c r="F8" i="1"/>
  <c r="E8" i="1"/>
  <c r="D8" i="1"/>
  <c r="C8" i="1"/>
  <c r="D7" i="1"/>
  <c r="E7" i="1"/>
  <c r="F7" i="1"/>
  <c r="C7" i="1"/>
  <c r="D6" i="1"/>
  <c r="E6" i="1"/>
  <c r="F6" i="1"/>
  <c r="C6" i="1"/>
  <c r="D5" i="1"/>
  <c r="E5" i="1"/>
  <c r="F5" i="1"/>
  <c r="G5" i="1"/>
  <c r="C5" i="1"/>
  <c r="C24" i="1"/>
  <c r="C26" i="1"/>
  <c r="F23" i="1"/>
  <c r="E23" i="1"/>
  <c r="D23" i="1"/>
  <c r="C23" i="1"/>
  <c r="D47" i="1"/>
  <c r="F47" i="1"/>
  <c r="E47" i="1"/>
  <c r="E46" i="1"/>
  <c r="D46" i="1"/>
  <c r="C46" i="1"/>
  <c r="D39" i="1"/>
  <c r="C39" i="1"/>
  <c r="F36" i="1"/>
  <c r="C35" i="1"/>
  <c r="E35" i="1"/>
  <c r="D30" i="1"/>
  <c r="C30" i="1"/>
  <c r="D29" i="1"/>
  <c r="C28" i="1"/>
  <c r="C41" i="1"/>
  <c r="D37" i="1"/>
  <c r="D28" i="1"/>
  <c r="D32" i="1"/>
  <c r="E41" i="1"/>
  <c r="C25" i="1"/>
  <c r="C27" i="1"/>
  <c r="E28" i="1"/>
  <c r="F41" i="1"/>
  <c r="E29" i="1"/>
  <c r="F32" i="1"/>
  <c r="F38" i="1"/>
  <c r="D44" i="1"/>
  <c r="C48" i="1"/>
  <c r="C37" i="1"/>
  <c r="C32" i="1"/>
  <c r="D41" i="1"/>
  <c r="E32" i="1"/>
  <c r="E38" i="1"/>
  <c r="D27" i="1"/>
  <c r="E27" i="1"/>
  <c r="F29" i="1"/>
  <c r="D35" i="1"/>
  <c r="D48" i="1"/>
  <c r="E44" i="1"/>
  <c r="F42" i="1"/>
  <c r="D26" i="1"/>
  <c r="F35" i="1"/>
  <c r="C43" i="1"/>
  <c r="D34" i="1"/>
  <c r="F28" i="1"/>
  <c r="E34" i="1"/>
  <c r="C36" i="1"/>
  <c r="F37" i="1"/>
  <c r="E43" i="1"/>
  <c r="C45" i="1"/>
  <c r="F46" i="1"/>
  <c r="D24" i="1"/>
  <c r="D43" i="1"/>
  <c r="F25" i="1"/>
  <c r="F26" i="1"/>
  <c r="E30" i="1"/>
  <c r="C33" i="1"/>
  <c r="F34" i="1"/>
  <c r="D36" i="1"/>
  <c r="E39" i="1"/>
  <c r="C42" i="1"/>
  <c r="F43" i="1"/>
  <c r="D45" i="1"/>
  <c r="E48" i="1"/>
  <c r="D25" i="1"/>
  <c r="C34" i="1"/>
  <c r="F44" i="1"/>
  <c r="E24" i="1"/>
  <c r="E25" i="1"/>
  <c r="E26" i="1"/>
  <c r="F24" i="1"/>
  <c r="F27" i="1"/>
  <c r="C29" i="1"/>
  <c r="F30" i="1"/>
  <c r="D33" i="1"/>
  <c r="E36" i="1"/>
  <c r="C38" i="1"/>
  <c r="F39" i="1"/>
  <c r="D42" i="1"/>
  <c r="E45" i="1"/>
  <c r="C47" i="1"/>
  <c r="F48" i="1"/>
  <c r="F33" i="1"/>
</calcChain>
</file>

<file path=xl/sharedStrings.xml><?xml version="1.0" encoding="utf-8"?>
<sst xmlns="http://schemas.openxmlformats.org/spreadsheetml/2006/main" count="15" uniqueCount="14">
  <si>
    <t>Seed piece size (oz)</t>
  </si>
  <si>
    <t>Within-row spacing (inch)</t>
  </si>
  <si>
    <t>Within-row spacing</t>
  </si>
  <si>
    <t>cwt/acre of seed</t>
  </si>
  <si>
    <t>Seed number/acre</t>
  </si>
  <si>
    <t>Seed potatoes required to plant one acre in cwt/acre</t>
  </si>
  <si>
    <t>Customized calculation</t>
  </si>
  <si>
    <t>Row width</t>
  </si>
  <si>
    <t>Seed number/a:</t>
  </si>
  <si>
    <t>Seed cwt/a:</t>
  </si>
  <si>
    <t>Row width:</t>
  </si>
  <si>
    <t>Within row spacing:</t>
  </si>
  <si>
    <t>Seed size:</t>
  </si>
  <si>
    <t>Seed number/acre based on row width and within-row spacing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</si>
</sst>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5" xfId="0" applyNumberFormat="1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2" fontId="0" fillId="0" borderId="0" xfId="0" applyNumberFormat="1" applyBorder="1"/>
    <xf numFmtId="164" fontId="0" fillId="0" borderId="8" xfId="0" applyNumberFormat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</xdr:colOff>
      <xdr:row>23</xdr:row>
      <xdr:rowOff>189202</xdr:rowOff>
    </xdr:from>
    <xdr:to>
      <xdr:col>18</xdr:col>
      <xdr:colOff>294640</xdr:colOff>
      <xdr:row>29</xdr:row>
      <xdr:rowOff>17779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6326D5-56F9-F641-B63A-1D6DBBBD2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4883122"/>
          <a:ext cx="4511040" cy="1047777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217998</xdr:colOff>
      <xdr:row>30</xdr:row>
      <xdr:rowOff>132080</xdr:rowOff>
    </xdr:from>
    <xdr:to>
      <xdr:col>16</xdr:col>
      <xdr:colOff>208280</xdr:colOff>
      <xdr:row>35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CC83D6-D692-744A-9840-A49EC7AE5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2638" y="6248400"/>
          <a:ext cx="2113722" cy="8839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023D-0A05-F249-AFAA-D7E406B25A9D}">
  <dimension ref="A1:U48"/>
  <sheetViews>
    <sheetView tabSelected="1" zoomScale="125" zoomScaleNormal="125" zoomScalePageLayoutView="125" workbookViewId="0">
      <selection activeCell="J31" sqref="J31"/>
    </sheetView>
  </sheetViews>
  <sheetFormatPr baseColWidth="10" defaultRowHeight="16" x14ac:dyDescent="0.2"/>
  <cols>
    <col min="1" max="1" width="11.33203125" bestFit="1" customWidth="1"/>
    <col min="2" max="2" width="17.1640625" bestFit="1" customWidth="1"/>
    <col min="3" max="8" width="6.6640625" style="6" customWidth="1"/>
    <col min="9" max="9" width="9.6640625" customWidth="1"/>
    <col min="10" max="10" width="12.1640625" customWidth="1"/>
    <col min="11" max="11" width="7.5" customWidth="1"/>
    <col min="12" max="13" width="6.83203125" bestFit="1" customWidth="1"/>
    <col min="14" max="14" width="7.5" bestFit="1" customWidth="1"/>
    <col min="15" max="19" width="6.83203125" bestFit="1" customWidth="1"/>
    <col min="20" max="21" width="8.83203125" customWidth="1"/>
  </cols>
  <sheetData>
    <row r="1" spans="1:21" x14ac:dyDescent="0.2">
      <c r="A1" s="12" t="s">
        <v>5</v>
      </c>
      <c r="B1" s="12"/>
      <c r="C1" s="12"/>
      <c r="D1" s="12"/>
      <c r="E1" s="12"/>
      <c r="F1" s="12"/>
      <c r="G1" s="12"/>
      <c r="H1" s="12"/>
      <c r="J1" s="12" t="s">
        <v>13</v>
      </c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1" x14ac:dyDescent="0.2">
      <c r="C2" s="9" t="s">
        <v>0</v>
      </c>
      <c r="D2" s="9"/>
      <c r="E2" s="9"/>
      <c r="F2" s="9"/>
      <c r="G2" s="9"/>
      <c r="H2" s="9"/>
      <c r="K2" s="9" t="s">
        <v>1</v>
      </c>
      <c r="L2" s="9"/>
      <c r="M2" s="9"/>
      <c r="N2" s="9"/>
      <c r="O2" s="9"/>
      <c r="P2" s="9"/>
      <c r="Q2" s="9"/>
      <c r="R2" s="9"/>
      <c r="S2" s="9"/>
      <c r="T2" s="9"/>
    </row>
    <row r="3" spans="1:21" x14ac:dyDescent="0.2">
      <c r="A3" s="1" t="s">
        <v>7</v>
      </c>
      <c r="B3" s="1" t="s">
        <v>2</v>
      </c>
      <c r="C3" s="2">
        <v>1.5</v>
      </c>
      <c r="D3" s="2">
        <v>1.75</v>
      </c>
      <c r="E3" s="2">
        <v>2</v>
      </c>
      <c r="F3" s="2">
        <v>2.25</v>
      </c>
      <c r="G3" s="2">
        <v>2.5</v>
      </c>
      <c r="H3" s="2">
        <v>2.75</v>
      </c>
      <c r="J3" s="1" t="s">
        <v>7</v>
      </c>
      <c r="K3" s="2">
        <v>6</v>
      </c>
      <c r="L3" s="2">
        <v>7</v>
      </c>
      <c r="M3" s="2">
        <v>8</v>
      </c>
      <c r="N3" s="2">
        <v>9</v>
      </c>
      <c r="O3" s="2">
        <v>10</v>
      </c>
      <c r="P3" s="2">
        <v>12</v>
      </c>
      <c r="Q3" s="2">
        <v>14</v>
      </c>
      <c r="R3" s="2">
        <v>16</v>
      </c>
      <c r="S3" s="2">
        <v>18</v>
      </c>
      <c r="T3" s="2">
        <v>20</v>
      </c>
    </row>
    <row r="4" spans="1:21" x14ac:dyDescent="0.2">
      <c r="C4" s="11" t="s">
        <v>3</v>
      </c>
      <c r="D4" s="11"/>
      <c r="E4" s="11"/>
      <c r="F4" s="11"/>
      <c r="G4" s="11"/>
      <c r="H4" s="11"/>
      <c r="K4" s="11" t="s">
        <v>4</v>
      </c>
      <c r="L4" s="11"/>
      <c r="M4" s="11"/>
      <c r="N4" s="11"/>
      <c r="O4" s="11"/>
      <c r="P4" s="11"/>
      <c r="Q4" s="11"/>
      <c r="R4" s="11"/>
      <c r="S4" s="11"/>
      <c r="T4" s="11"/>
    </row>
    <row r="5" spans="1:21" x14ac:dyDescent="0.2">
      <c r="A5">
        <v>30</v>
      </c>
      <c r="B5">
        <v>6</v>
      </c>
      <c r="C5" s="3">
        <f>($K$5*C$3)/1600</f>
        <v>32.67</v>
      </c>
      <c r="D5" s="3">
        <f>($K$5*D$3)/1600</f>
        <v>38.115000000000002</v>
      </c>
      <c r="E5" s="3">
        <f>($K$5*E$3)/1600</f>
        <v>43.56</v>
      </c>
      <c r="F5" s="3">
        <f>($K$5*F$3)/1600</f>
        <v>49.005000000000003</v>
      </c>
      <c r="G5" s="3">
        <f>($K$5*G$3)/1600</f>
        <v>54.45</v>
      </c>
      <c r="H5" s="3">
        <f>($K$5*H$3)/1600</f>
        <v>59.895000000000003</v>
      </c>
      <c r="J5">
        <v>30</v>
      </c>
      <c r="K5" s="4">
        <f>((43560/($J$5/12))*12)/K3</f>
        <v>34848</v>
      </c>
      <c r="L5" s="4">
        <f>((43560/($J$5/12))*12)/L3</f>
        <v>29869.714285714286</v>
      </c>
      <c r="M5" s="4">
        <f>((43560/($J$5/12))*12)/M3</f>
        <v>26136</v>
      </c>
      <c r="N5" s="4">
        <f>((43560/($J$5/12))*12)/N3</f>
        <v>23232</v>
      </c>
      <c r="O5" s="4">
        <f>((43560/($J$5/12))*12)/O3</f>
        <v>20908.8</v>
      </c>
      <c r="P5" s="4">
        <f>((43560/($J$5/12))*12)/P3</f>
        <v>17424</v>
      </c>
      <c r="Q5" s="4">
        <f>((43560/($J$5/12))*12)/Q3</f>
        <v>14934.857142857143</v>
      </c>
      <c r="R5" s="4">
        <f>((43560/($J$5/12))*12)/R3</f>
        <v>13068</v>
      </c>
      <c r="S5" s="4">
        <f>((43560/($J$5/12))*12)/S3</f>
        <v>11616</v>
      </c>
      <c r="T5" s="4">
        <f>((43560/($J$5/12))*12)/T3</f>
        <v>10454.4</v>
      </c>
    </row>
    <row r="6" spans="1:21" x14ac:dyDescent="0.2">
      <c r="A6">
        <v>30</v>
      </c>
      <c r="B6">
        <v>7</v>
      </c>
      <c r="C6" s="3">
        <f>($L$5*C$3)/1600</f>
        <v>28.002857142857142</v>
      </c>
      <c r="D6" s="3">
        <f>($L$5*D$3)/1600</f>
        <v>32.67</v>
      </c>
      <c r="E6" s="3">
        <f>($L$5*E$3)/1600</f>
        <v>37.337142857142858</v>
      </c>
      <c r="F6" s="3">
        <f>($L$5*F$3)/1600</f>
        <v>42.004285714285714</v>
      </c>
      <c r="G6" s="3">
        <f>($L$5*G$3)/1600</f>
        <v>46.671428571428571</v>
      </c>
      <c r="H6" s="3">
        <f>($L$5*H$3)/1600</f>
        <v>51.338571428571434</v>
      </c>
      <c r="J6">
        <v>32</v>
      </c>
      <c r="K6" s="4">
        <f>((43560/($J$6/12))*12)/K3</f>
        <v>32670</v>
      </c>
      <c r="L6" s="4">
        <f>((43560/($J$6/12))*12)/L3</f>
        <v>28002.857142857141</v>
      </c>
      <c r="M6" s="4">
        <f>((43560/($J$6/12))*12)/M3</f>
        <v>24502.5</v>
      </c>
      <c r="N6" s="4">
        <f>((43560/($J$6/12))*12)/N3</f>
        <v>21780</v>
      </c>
      <c r="O6" s="4">
        <f>((43560/($J$6/12))*12)/O3</f>
        <v>19602</v>
      </c>
      <c r="P6" s="4">
        <f>((43560/($J$6/12))*12)/P3</f>
        <v>16335</v>
      </c>
      <c r="Q6" s="4">
        <f>((43560/($J$6/12))*12)/Q3</f>
        <v>14001.428571428571</v>
      </c>
      <c r="R6" s="4">
        <f>((43560/($J$6/12))*12)/R3</f>
        <v>12251.25</v>
      </c>
      <c r="S6" s="4">
        <f>((43560/($J$6/12))*12)/S3</f>
        <v>10890</v>
      </c>
      <c r="T6" s="4">
        <f>((43560/($J$6/12))*12)/T3</f>
        <v>9801</v>
      </c>
    </row>
    <row r="7" spans="1:21" x14ac:dyDescent="0.2">
      <c r="A7">
        <v>30</v>
      </c>
      <c r="B7">
        <v>8</v>
      </c>
      <c r="C7" s="3">
        <f>($M$5*C$3)/1600</f>
        <v>24.502500000000001</v>
      </c>
      <c r="D7" s="3">
        <f>($M$5*D$3)/1600</f>
        <v>28.58625</v>
      </c>
      <c r="E7" s="3">
        <f>($M$5*E$3)/1600</f>
        <v>32.67</v>
      </c>
      <c r="F7" s="3">
        <f>($M$5*F$3)/1600</f>
        <v>36.753749999999997</v>
      </c>
      <c r="G7" s="3">
        <f>($M$5*G$3)/1600</f>
        <v>40.837499999999999</v>
      </c>
      <c r="H7" s="3">
        <f>($M$5*H$3)/1600</f>
        <v>44.921250000000001</v>
      </c>
      <c r="J7">
        <v>34</v>
      </c>
      <c r="K7" s="4">
        <f>((43560/($J$7/12))*12)/K3</f>
        <v>30748.235294117647</v>
      </c>
      <c r="L7" s="4">
        <f>((43560/($J$7/12))*12)/L3</f>
        <v>26355.63025210084</v>
      </c>
      <c r="M7" s="4">
        <f>((43560/($J$7/12))*12)/M3</f>
        <v>23061.176470588234</v>
      </c>
      <c r="N7" s="4">
        <f>((43560/($J$7/12))*12)/N3</f>
        <v>20498.823529411762</v>
      </c>
      <c r="O7" s="4">
        <f>((43560/($J$7/12))*12)/O3</f>
        <v>18448.941176470587</v>
      </c>
      <c r="P7" s="4">
        <f>((43560/($J$7/12))*12)/P3</f>
        <v>15374.117647058823</v>
      </c>
      <c r="Q7" s="4">
        <f>((43560/($J$7/12))*12)/Q3</f>
        <v>13177.81512605042</v>
      </c>
      <c r="R7" s="4">
        <f>((43560/($J$7/12))*12)/R3</f>
        <v>11530.588235294117</v>
      </c>
      <c r="S7" s="4">
        <f>((43560/($J$7/12))*12)/S3</f>
        <v>10249.411764705881</v>
      </c>
      <c r="T7" s="4">
        <f>((43560/($J$7/12))*12)/T3</f>
        <v>9224.4705882352937</v>
      </c>
    </row>
    <row r="8" spans="1:21" x14ac:dyDescent="0.2">
      <c r="A8">
        <v>30</v>
      </c>
      <c r="B8">
        <v>9</v>
      </c>
      <c r="C8" s="3">
        <f>($N$5*C$3)/1600</f>
        <v>21.78</v>
      </c>
      <c r="D8" s="3">
        <f>($N$5*D$3)/1600</f>
        <v>25.41</v>
      </c>
      <c r="E8" s="3">
        <f>($N$5*E$3)/1600</f>
        <v>29.04</v>
      </c>
      <c r="F8" s="3">
        <f>($N$5*F$3)/1600</f>
        <v>32.67</v>
      </c>
      <c r="G8" s="3">
        <f>($N$5*G$3)/1600</f>
        <v>36.299999999999997</v>
      </c>
      <c r="H8" s="3">
        <f>($N$5*H$3)/1600</f>
        <v>39.93</v>
      </c>
      <c r="J8">
        <v>36</v>
      </c>
      <c r="K8" s="4">
        <f>((43560/($J$8/12))*12)/K3</f>
        <v>29040</v>
      </c>
      <c r="L8" s="4">
        <f>((43560/($J$8/12))*12)/L3</f>
        <v>24891.428571428572</v>
      </c>
      <c r="M8" s="4">
        <f>((43560/($J$8/12))*12)/M3</f>
        <v>21780</v>
      </c>
      <c r="N8" s="4">
        <f>((43560/($J$8/12))*12)/N3</f>
        <v>19360</v>
      </c>
      <c r="O8" s="4">
        <f>((43560/($J$8/12))*12)/O3</f>
        <v>17424</v>
      </c>
      <c r="P8" s="4">
        <f>((43560/($J$8/12))*12)/P3</f>
        <v>14520</v>
      </c>
      <c r="Q8" s="4">
        <f>((43560/($J$8/12))*12)/Q3</f>
        <v>12445.714285714286</v>
      </c>
      <c r="R8" s="4">
        <f>((43560/($J$8/12))*12)/R3</f>
        <v>10890</v>
      </c>
      <c r="S8" s="4">
        <f>((43560/($J$8/12))*12)/S3</f>
        <v>9680</v>
      </c>
      <c r="T8" s="4">
        <f>((43560/($J$8/12))*12)/T3</f>
        <v>8712</v>
      </c>
    </row>
    <row r="9" spans="1:21" x14ac:dyDescent="0.2">
      <c r="A9">
        <v>30</v>
      </c>
      <c r="B9">
        <v>10</v>
      </c>
      <c r="C9" s="3">
        <f>($O$5*C$3)/1600</f>
        <v>19.601999999999997</v>
      </c>
      <c r="D9" s="3">
        <f>($O$5*D$3)/1600</f>
        <v>22.869</v>
      </c>
      <c r="E9" s="3">
        <f>($O$5*E$3)/1600</f>
        <v>26.135999999999999</v>
      </c>
      <c r="F9" s="3">
        <f>($O$5*F$3)/1600</f>
        <v>29.402999999999999</v>
      </c>
      <c r="G9" s="3">
        <f>($O$5*G$3)/1600</f>
        <v>32.67</v>
      </c>
      <c r="H9" s="3">
        <f>($O$5*H$3)/1600</f>
        <v>35.936999999999998</v>
      </c>
      <c r="J9" s="1">
        <v>38</v>
      </c>
      <c r="K9" s="5">
        <f>((43560/($J$9/12))*12)/K3</f>
        <v>27511.578947368424</v>
      </c>
      <c r="L9" s="5">
        <f>((43560/($J$9/12))*12)/L3</f>
        <v>23581.353383458649</v>
      </c>
      <c r="M9" s="5">
        <f>((43560/($J$9/12))*12)/M3</f>
        <v>20633.684210526317</v>
      </c>
      <c r="N9" s="5">
        <f>((43560/($J$9/12))*12)/N3</f>
        <v>18341.052631578947</v>
      </c>
      <c r="O9" s="5">
        <f>((43560/($J$9/12))*12)/O3</f>
        <v>16506.947368421053</v>
      </c>
      <c r="P9" s="5">
        <f>((43560/($J$9/12))*12)/P3</f>
        <v>13755.789473684212</v>
      </c>
      <c r="Q9" s="5">
        <f>((43560/($J$9/12))*12)/Q3</f>
        <v>11790.676691729324</v>
      </c>
      <c r="R9" s="5">
        <f>((43560/($J$9/12))*12)/R3</f>
        <v>10316.842105263158</v>
      </c>
      <c r="S9" s="5">
        <f>((43560/($J$9/12))*12)/S3</f>
        <v>9170.5263157894733</v>
      </c>
      <c r="T9" s="5">
        <f>((43560/($J$9/12))*12)/T3</f>
        <v>8253.4736842105267</v>
      </c>
    </row>
    <row r="10" spans="1:21" x14ac:dyDescent="0.2">
      <c r="A10">
        <v>30</v>
      </c>
      <c r="B10">
        <v>12</v>
      </c>
      <c r="C10" s="3">
        <f>($P$5*C$3)/1600</f>
        <v>16.335000000000001</v>
      </c>
      <c r="D10" s="3">
        <f>($P$5*D$3)/1600</f>
        <v>19.057500000000001</v>
      </c>
      <c r="E10" s="3">
        <f>($P$5*E$3)/1600</f>
        <v>21.78</v>
      </c>
      <c r="F10" s="3">
        <f>($P$5*F$3)/1600</f>
        <v>24.502500000000001</v>
      </c>
      <c r="G10" s="3">
        <f>($P$5*G$3)/1600</f>
        <v>27.225000000000001</v>
      </c>
      <c r="H10" s="3">
        <f>($P$5*H$3)/1600</f>
        <v>29.947500000000002</v>
      </c>
    </row>
    <row r="11" spans="1:21" x14ac:dyDescent="0.2">
      <c r="A11">
        <v>30</v>
      </c>
      <c r="B11">
        <v>14</v>
      </c>
      <c r="C11" s="3">
        <f>($Q$5*C$3)/1600</f>
        <v>14.001428571428571</v>
      </c>
      <c r="D11" s="3">
        <f>($Q$5*D$3)/1600</f>
        <v>16.335000000000001</v>
      </c>
      <c r="E11" s="3">
        <f>($Q$5*E$3)/1600</f>
        <v>18.668571428571429</v>
      </c>
      <c r="F11" s="3">
        <f>($Q$5*F$3)/1600</f>
        <v>21.002142857142857</v>
      </c>
      <c r="G11" s="3">
        <f>($Q$5*G$3)/1600</f>
        <v>23.335714285714285</v>
      </c>
      <c r="H11" s="3">
        <f>($Q$5*H$3)/1600</f>
        <v>25.669285714285717</v>
      </c>
    </row>
    <row r="12" spans="1:21" x14ac:dyDescent="0.2">
      <c r="A12">
        <v>30</v>
      </c>
      <c r="B12">
        <v>16</v>
      </c>
      <c r="C12" s="3">
        <f>($R$5*C$3)/1600</f>
        <v>12.251250000000001</v>
      </c>
      <c r="D12" s="3">
        <f>($R$5*D$3)/1600</f>
        <v>14.293125</v>
      </c>
      <c r="E12" s="3">
        <f>($R$5*E$3)/1600</f>
        <v>16.335000000000001</v>
      </c>
      <c r="F12" s="3">
        <f>($R$5*F$3)/1600</f>
        <v>18.376874999999998</v>
      </c>
      <c r="G12" s="3">
        <f>($R$5*G$3)/1600</f>
        <v>20.418749999999999</v>
      </c>
      <c r="H12" s="3">
        <f>($R$5*H$3)/1600</f>
        <v>22.460625</v>
      </c>
      <c r="L12" s="6"/>
      <c r="M12" s="6"/>
      <c r="N12" s="6"/>
      <c r="O12" s="6"/>
      <c r="P12" s="6"/>
      <c r="Q12" s="6"/>
      <c r="R12" s="6"/>
      <c r="S12" s="6"/>
    </row>
    <row r="13" spans="1:21" x14ac:dyDescent="0.2">
      <c r="L13" s="9"/>
      <c r="M13" s="9"/>
      <c r="N13" s="9"/>
      <c r="O13" s="9"/>
      <c r="P13" s="9"/>
      <c r="Q13" s="9"/>
      <c r="R13" s="9"/>
      <c r="S13" s="9"/>
    </row>
    <row r="14" spans="1:21" x14ac:dyDescent="0.2">
      <c r="A14">
        <v>32</v>
      </c>
      <c r="B14">
        <v>6</v>
      </c>
      <c r="C14" s="3">
        <f>($K$6*C$3)/1600</f>
        <v>30.628125000000001</v>
      </c>
      <c r="D14" s="3">
        <f>($K$6*D$3)/1600</f>
        <v>35.732812500000001</v>
      </c>
      <c r="E14" s="3">
        <f>($K$6*E$3)/1600</f>
        <v>40.837499999999999</v>
      </c>
      <c r="F14" s="3">
        <f>($K$6*F$3)/1600</f>
        <v>45.942187500000003</v>
      </c>
      <c r="G14" s="3">
        <f>($K$6*G$3)/1600</f>
        <v>51.046875</v>
      </c>
      <c r="H14" s="3">
        <f>($K$6*H$3)/1600</f>
        <v>56.151562499999997</v>
      </c>
      <c r="J14" s="23" t="s">
        <v>6</v>
      </c>
      <c r="K14" s="23"/>
      <c r="L14" s="1"/>
      <c r="N14" s="6"/>
      <c r="O14" s="6"/>
      <c r="P14" s="6"/>
      <c r="Q14" s="6"/>
      <c r="R14" s="6"/>
      <c r="S14" s="6"/>
      <c r="T14" s="6"/>
      <c r="U14" s="6"/>
    </row>
    <row r="15" spans="1:21" x14ac:dyDescent="0.2">
      <c r="A15">
        <v>32</v>
      </c>
      <c r="B15">
        <v>7</v>
      </c>
      <c r="C15" s="3">
        <f>($L$6*C$3)/1600</f>
        <v>26.252678571428568</v>
      </c>
      <c r="D15" s="3">
        <f>($L$6*D$3)/1600</f>
        <v>30.628125000000001</v>
      </c>
      <c r="E15" s="3">
        <f>($L$6*E$3)/1600</f>
        <v>35.003571428571426</v>
      </c>
      <c r="F15" s="3">
        <f>($L$6*F$3)/1600</f>
        <v>39.379017857142856</v>
      </c>
      <c r="G15" s="3">
        <f>($L$6*G$3)/1600</f>
        <v>43.754464285714285</v>
      </c>
      <c r="H15" s="3">
        <f>($L$6*H$3)/1600</f>
        <v>48.129910714285714</v>
      </c>
      <c r="J15" s="13" t="s">
        <v>10</v>
      </c>
      <c r="K15" s="13"/>
      <c r="L15">
        <v>30</v>
      </c>
    </row>
    <row r="16" spans="1:21" x14ac:dyDescent="0.2">
      <c r="A16">
        <v>32</v>
      </c>
      <c r="B16">
        <v>8</v>
      </c>
      <c r="C16" s="3">
        <f>($M$6*C$3)/1600</f>
        <v>22.971093750000001</v>
      </c>
      <c r="D16" s="3">
        <f>($M$6*D$3)/1600</f>
        <v>26.799609374999999</v>
      </c>
      <c r="E16" s="3">
        <f>($M$6*E$3)/1600</f>
        <v>30.628125000000001</v>
      </c>
      <c r="F16" s="3">
        <f>($M$6*F$3)/1600</f>
        <v>34.456640624999999</v>
      </c>
      <c r="G16" s="3">
        <f>($M$6*G$3)/1600</f>
        <v>38.28515625</v>
      </c>
      <c r="H16" s="3">
        <f>($M$6*H$3)/1600</f>
        <v>42.113671875000001</v>
      </c>
      <c r="J16" s="10" t="s">
        <v>11</v>
      </c>
      <c r="K16" s="10"/>
      <c r="L16">
        <v>7.5</v>
      </c>
      <c r="N16" s="7"/>
      <c r="O16" s="7"/>
      <c r="P16" s="7"/>
      <c r="Q16" s="7"/>
      <c r="R16" s="7"/>
      <c r="S16" s="7"/>
      <c r="T16" s="7"/>
      <c r="U16" s="7"/>
    </row>
    <row r="17" spans="1:21" x14ac:dyDescent="0.2">
      <c r="A17">
        <v>32</v>
      </c>
      <c r="B17">
        <v>9</v>
      </c>
      <c r="C17" s="3">
        <f>($N$6*C$3)/1600</f>
        <v>20.418749999999999</v>
      </c>
      <c r="D17" s="3">
        <f>($N$6*D$3)/1600</f>
        <v>23.821874999999999</v>
      </c>
      <c r="E17" s="3">
        <f>($N$6*E$3)/1600</f>
        <v>27.225000000000001</v>
      </c>
      <c r="F17" s="3">
        <f>($N$6*F$3)/1600</f>
        <v>30.628125000000001</v>
      </c>
      <c r="G17" s="3">
        <f>($N$6*G$3)/1600</f>
        <v>34.03125</v>
      </c>
      <c r="H17" s="3">
        <f>($N$6*H$3)/1600</f>
        <v>37.434375000000003</v>
      </c>
      <c r="J17" s="10" t="s">
        <v>12</v>
      </c>
      <c r="K17" s="10"/>
      <c r="L17">
        <v>2.2999999999999998</v>
      </c>
      <c r="N17" s="7"/>
      <c r="O17" s="7"/>
      <c r="P17" s="7"/>
      <c r="Q17" s="7"/>
      <c r="R17" s="7"/>
      <c r="S17" s="7"/>
      <c r="T17" s="7"/>
      <c r="U17" s="7"/>
    </row>
    <row r="18" spans="1:21" ht="17" thickBot="1" x14ac:dyDescent="0.25">
      <c r="A18">
        <v>32</v>
      </c>
      <c r="B18">
        <v>10</v>
      </c>
      <c r="C18" s="3">
        <f>($O$6*C$3)/1600</f>
        <v>18.376874999999998</v>
      </c>
      <c r="D18" s="3">
        <f>($O$6*D$3)/1600</f>
        <v>21.439687500000002</v>
      </c>
      <c r="E18" s="3">
        <f>($O$6*E$3)/1600</f>
        <v>24.502500000000001</v>
      </c>
      <c r="F18" s="3">
        <f>($O$6*F$3)/1600</f>
        <v>27.565312500000001</v>
      </c>
      <c r="G18" s="3">
        <f>($O$6*G$3)/1600</f>
        <v>30.628125000000001</v>
      </c>
      <c r="H18" s="3">
        <f>($O$6*H$3)/1600</f>
        <v>33.690937499999997</v>
      </c>
      <c r="N18" s="7"/>
      <c r="O18" s="7"/>
      <c r="P18" s="7"/>
      <c r="Q18" s="7"/>
      <c r="R18" s="7"/>
      <c r="S18" s="7"/>
      <c r="T18" s="7"/>
      <c r="U18" s="7"/>
    </row>
    <row r="19" spans="1:21" x14ac:dyDescent="0.2">
      <c r="A19">
        <v>32</v>
      </c>
      <c r="B19">
        <v>12</v>
      </c>
      <c r="C19" s="3">
        <f>($P$6*C$3)/1600</f>
        <v>15.3140625</v>
      </c>
      <c r="D19" s="3">
        <f>($P$6*D$3)/1600</f>
        <v>17.866406250000001</v>
      </c>
      <c r="E19" s="3">
        <f>($P$6*E$3)/1600</f>
        <v>20.418749999999999</v>
      </c>
      <c r="F19" s="3">
        <f>($P$6*F$3)/1600</f>
        <v>22.971093750000001</v>
      </c>
      <c r="G19" s="3">
        <f>($P$6*G$3)/1600</f>
        <v>25.5234375</v>
      </c>
      <c r="H19" s="3">
        <f>($P$6*H$3)/1600</f>
        <v>28.075781249999999</v>
      </c>
      <c r="J19" s="14" t="s">
        <v>8</v>
      </c>
      <c r="K19" s="15"/>
      <c r="L19" s="16">
        <f>((43560/(L15/144))/L16)</f>
        <v>27878.400000000001</v>
      </c>
      <c r="N19" s="7"/>
      <c r="O19" s="7"/>
      <c r="P19" s="7"/>
      <c r="Q19" s="7"/>
      <c r="R19" s="7"/>
      <c r="S19" s="7"/>
      <c r="T19" s="7"/>
      <c r="U19" s="7"/>
    </row>
    <row r="20" spans="1:21" ht="17" thickBot="1" x14ac:dyDescent="0.25">
      <c r="A20">
        <v>32</v>
      </c>
      <c r="B20">
        <v>14</v>
      </c>
      <c r="C20" s="3">
        <f>($Q$6*C$3)/1600</f>
        <v>13.126339285714284</v>
      </c>
      <c r="D20" s="3">
        <f>($Q$6*D$3)/1600</f>
        <v>15.3140625</v>
      </c>
      <c r="E20" s="3">
        <f>($Q$6*E$3)/1600</f>
        <v>17.501785714285713</v>
      </c>
      <c r="F20" s="3">
        <f>($Q$6*F$3)/1600</f>
        <v>19.689508928571428</v>
      </c>
      <c r="G20" s="3">
        <f>($Q$6*G$3)/1600</f>
        <v>21.877232142857142</v>
      </c>
      <c r="H20" s="3">
        <f>($Q$6*H$3)/1600</f>
        <v>24.064955357142857</v>
      </c>
      <c r="J20" s="17" t="s">
        <v>9</v>
      </c>
      <c r="K20" s="18"/>
      <c r="L20" s="22">
        <f>(L19*L17)/1600</f>
        <v>40.075200000000002</v>
      </c>
      <c r="N20" s="7"/>
      <c r="O20" s="7"/>
      <c r="P20" s="7"/>
      <c r="Q20" s="7"/>
      <c r="R20" s="7"/>
      <c r="S20" s="7"/>
      <c r="T20" s="7"/>
      <c r="U20" s="7"/>
    </row>
    <row r="21" spans="1:21" x14ac:dyDescent="0.2">
      <c r="A21">
        <v>32</v>
      </c>
      <c r="B21">
        <v>16</v>
      </c>
      <c r="C21" s="3">
        <f>($R$6*C$3)/1600</f>
        <v>11.485546875000001</v>
      </c>
      <c r="D21" s="3">
        <f>($R$6*D$3)/1600</f>
        <v>13.3998046875</v>
      </c>
      <c r="E21" s="3">
        <f>($R$6*E$3)/1600</f>
        <v>15.3140625</v>
      </c>
      <c r="F21" s="3">
        <f>($R$6*F$3)/1600</f>
        <v>17.228320312499999</v>
      </c>
      <c r="G21" s="3">
        <f>($R$6*G$3)/1600</f>
        <v>19.142578125</v>
      </c>
      <c r="H21" s="3">
        <f>($R$6*H$3)/1600</f>
        <v>21.056835937500001</v>
      </c>
    </row>
    <row r="23" spans="1:21" x14ac:dyDescent="0.2">
      <c r="A23">
        <v>34</v>
      </c>
      <c r="B23">
        <v>6</v>
      </c>
      <c r="C23" s="3">
        <f>($K$7*C$3)/1600</f>
        <v>28.826470588235292</v>
      </c>
      <c r="D23" s="3">
        <f>($K$7*D3)/1600</f>
        <v>33.630882352941178</v>
      </c>
      <c r="E23" s="3">
        <f>($K$7*E3)/1600</f>
        <v>38.435294117647061</v>
      </c>
      <c r="F23" s="3">
        <f>($K$7*F3)/1600</f>
        <v>43.239705882352936</v>
      </c>
      <c r="G23" s="3">
        <f>($K$7*G3)/1600</f>
        <v>48.044117647058819</v>
      </c>
      <c r="H23" s="3">
        <f>($K$7*H3)/1600</f>
        <v>52.848529411764702</v>
      </c>
    </row>
    <row r="24" spans="1:21" x14ac:dyDescent="0.2">
      <c r="A24">
        <v>34</v>
      </c>
      <c r="B24">
        <v>7</v>
      </c>
      <c r="C24" s="3">
        <f>($L$7*C$3)/1600</f>
        <v>24.708403361344537</v>
      </c>
      <c r="D24" s="3">
        <f>($L$7*D$3)/1600</f>
        <v>28.826470588235292</v>
      </c>
      <c r="E24" s="3">
        <f>($L$7*E$3)/1600</f>
        <v>32.944537815126047</v>
      </c>
      <c r="F24" s="3">
        <f>($L$7*F$3)/1600</f>
        <v>37.062605042016806</v>
      </c>
      <c r="G24" s="3">
        <f>($L$7*G$3)/1600</f>
        <v>41.180672268907564</v>
      </c>
      <c r="H24" s="3">
        <f>($L$7*H$3)/1600</f>
        <v>45.298739495798316</v>
      </c>
    </row>
    <row r="25" spans="1:21" x14ac:dyDescent="0.2">
      <c r="A25">
        <v>34</v>
      </c>
      <c r="B25">
        <v>8</v>
      </c>
      <c r="C25" s="3">
        <f>($M$7*C$3)/1600</f>
        <v>21.619852941176468</v>
      </c>
      <c r="D25" s="3">
        <f>($M$7*D$3)/1600</f>
        <v>25.223161764705882</v>
      </c>
      <c r="E25" s="3">
        <f>($M$7*E$3)/1600</f>
        <v>28.826470588235292</v>
      </c>
      <c r="F25" s="3">
        <f>($M$7*F$3)/1600</f>
        <v>32.429779411764706</v>
      </c>
      <c r="G25" s="3">
        <f>($M$7*G$3)/1600</f>
        <v>36.033088235294116</v>
      </c>
      <c r="H25" s="3">
        <f>($M$7*H$3)/1600</f>
        <v>39.636397058823526</v>
      </c>
    </row>
    <row r="26" spans="1:21" x14ac:dyDescent="0.2">
      <c r="A26">
        <v>34</v>
      </c>
      <c r="B26">
        <v>9</v>
      </c>
      <c r="C26" s="3">
        <f>($N$7*C$3)/1600</f>
        <v>19.217647058823527</v>
      </c>
      <c r="D26" s="3">
        <f>($N$7*D$3)/1600</f>
        <v>22.420588235294119</v>
      </c>
      <c r="E26" s="3">
        <f>($N$7*E$3)/1600</f>
        <v>25.623529411764704</v>
      </c>
      <c r="F26" s="3">
        <f>($N$7*F$3)/1600</f>
        <v>28.826470588235289</v>
      </c>
      <c r="G26" s="3">
        <f>($N$7*G$3)/1600</f>
        <v>32.029411764705877</v>
      </c>
      <c r="H26" s="3">
        <f>($N$7*H$3)/1600</f>
        <v>35.232352941176465</v>
      </c>
    </row>
    <row r="27" spans="1:21" x14ac:dyDescent="0.2">
      <c r="A27">
        <v>34</v>
      </c>
      <c r="B27">
        <v>10</v>
      </c>
      <c r="C27" s="3">
        <f>($O$7*C$3)/1600</f>
        <v>17.295882352941177</v>
      </c>
      <c r="D27" s="3">
        <f>($O$7*D$3)/1600</f>
        <v>20.178529411764703</v>
      </c>
      <c r="E27" s="3">
        <f>($O$7*E$3)/1600</f>
        <v>23.061176470588233</v>
      </c>
      <c r="F27" s="3">
        <f>($O$7*F$3)/1600</f>
        <v>25.943823529411766</v>
      </c>
      <c r="G27" s="3">
        <f>($O$7*G$3)/1600</f>
        <v>28.826470588235292</v>
      </c>
      <c r="H27" s="3">
        <f>($O$7*H$3)/1600</f>
        <v>31.709117647058818</v>
      </c>
    </row>
    <row r="28" spans="1:21" x14ac:dyDescent="0.2">
      <c r="A28">
        <v>34</v>
      </c>
      <c r="B28">
        <v>12</v>
      </c>
      <c r="C28" s="3">
        <f>($P$7*C$3)/1600</f>
        <v>14.413235294117646</v>
      </c>
      <c r="D28" s="3">
        <f>($P$7*D$3)/1600</f>
        <v>16.815441176470589</v>
      </c>
      <c r="E28" s="3">
        <f>($P$7*E$3)/1600</f>
        <v>19.21764705882353</v>
      </c>
      <c r="F28" s="3">
        <f>($P$7*F$3)/1600</f>
        <v>21.619852941176468</v>
      </c>
      <c r="G28" s="3">
        <f>($P$7*G$3)/1600</f>
        <v>24.022058823529409</v>
      </c>
      <c r="H28" s="3">
        <f>($P$7*H$3)/1600</f>
        <v>26.424264705882351</v>
      </c>
      <c r="N28" s="19"/>
    </row>
    <row r="29" spans="1:21" x14ac:dyDescent="0.2">
      <c r="A29">
        <v>34</v>
      </c>
      <c r="B29">
        <v>14</v>
      </c>
      <c r="C29" s="3">
        <f>($Q$7*C$3)/1600</f>
        <v>12.354201680672269</v>
      </c>
      <c r="D29" s="3">
        <f>($Q$7*D$3)/1600</f>
        <v>14.413235294117646</v>
      </c>
      <c r="E29" s="3">
        <f>($Q$7*E$3)/1600</f>
        <v>16.472268907563024</v>
      </c>
      <c r="F29" s="3">
        <f>($Q$7*F$3)/1600</f>
        <v>18.531302521008403</v>
      </c>
      <c r="G29" s="3">
        <f>($Q$7*G$3)/1600</f>
        <v>20.590336134453782</v>
      </c>
      <c r="H29" s="3">
        <f>($Q$7*H$3)/1600</f>
        <v>22.649369747899158</v>
      </c>
      <c r="N29" s="19"/>
    </row>
    <row r="30" spans="1:21" x14ac:dyDescent="0.2">
      <c r="A30">
        <v>34</v>
      </c>
      <c r="B30">
        <v>16</v>
      </c>
      <c r="C30" s="3">
        <f>($R$7*C$3)/1600</f>
        <v>10.809926470588234</v>
      </c>
      <c r="D30" s="3">
        <f>($R$7*D$3)/1600</f>
        <v>12.611580882352941</v>
      </c>
      <c r="E30" s="3">
        <f>($R$7*E$3)/1600</f>
        <v>14.413235294117646</v>
      </c>
      <c r="F30" s="3">
        <f>($R$7*F$3)/1600</f>
        <v>16.214889705882353</v>
      </c>
      <c r="G30" s="3">
        <f>($R$7*G$3)/1600</f>
        <v>18.016544117647058</v>
      </c>
      <c r="H30" s="3">
        <f>($R$7*H$3)/1600</f>
        <v>19.818198529411763</v>
      </c>
      <c r="N30" s="19"/>
    </row>
    <row r="31" spans="1:21" x14ac:dyDescent="0.2">
      <c r="C31" s="3"/>
      <c r="D31" s="3"/>
      <c r="E31" s="3"/>
      <c r="F31" s="3"/>
      <c r="G31" s="3"/>
      <c r="H31" s="3"/>
      <c r="N31" s="19"/>
    </row>
    <row r="32" spans="1:21" x14ac:dyDescent="0.2">
      <c r="A32">
        <v>36</v>
      </c>
      <c r="B32">
        <v>6</v>
      </c>
      <c r="C32" s="3">
        <f>($K$8*C$3)/1600</f>
        <v>27.225000000000001</v>
      </c>
      <c r="D32" s="3">
        <f>($K$8*D$3)/1600</f>
        <v>31.762499999999999</v>
      </c>
      <c r="E32" s="3">
        <f>($K$8*E$3)/1600</f>
        <v>36.299999999999997</v>
      </c>
      <c r="F32" s="3">
        <f>($K$8*F$3)/1600</f>
        <v>40.837499999999999</v>
      </c>
      <c r="G32" s="3">
        <f>($K$8*G$3)/1600</f>
        <v>45.375</v>
      </c>
      <c r="H32" s="3">
        <f>($K$8*H$3)/1600</f>
        <v>49.912500000000001</v>
      </c>
      <c r="N32" s="20"/>
    </row>
    <row r="33" spans="1:14" x14ac:dyDescent="0.2">
      <c r="A33">
        <v>36</v>
      </c>
      <c r="B33">
        <v>7</v>
      </c>
      <c r="C33" s="3">
        <f>($L$8*C$3)/1600</f>
        <v>23.335714285714285</v>
      </c>
      <c r="D33" s="3">
        <f>($L$8*D$3)/1600</f>
        <v>27.225000000000001</v>
      </c>
      <c r="E33" s="3">
        <f>($L$8*E$3)/1600</f>
        <v>31.114285714285714</v>
      </c>
      <c r="F33" s="3">
        <f>($L$8*F$3)/1600</f>
        <v>35.003571428571433</v>
      </c>
      <c r="G33" s="3">
        <f>($L$8*G$3)/1600</f>
        <v>38.892857142857146</v>
      </c>
      <c r="H33" s="3">
        <f>($L$8*H$3)/1600</f>
        <v>42.782142857142865</v>
      </c>
      <c r="N33" s="21"/>
    </row>
    <row r="34" spans="1:14" x14ac:dyDescent="0.2">
      <c r="A34">
        <v>36</v>
      </c>
      <c r="B34">
        <v>8</v>
      </c>
      <c r="C34" s="3">
        <f>($M$8*C$3)/1600</f>
        <v>20.418749999999999</v>
      </c>
      <c r="D34" s="3">
        <f>($M$8*D$3)/1600</f>
        <v>23.821874999999999</v>
      </c>
      <c r="E34" s="3">
        <f>($M$8*E$3)/1600</f>
        <v>27.225000000000001</v>
      </c>
      <c r="F34" s="3">
        <f>($M$8*F$3)/1600</f>
        <v>30.628125000000001</v>
      </c>
      <c r="G34" s="3">
        <f>($M$8*G$3)/1600</f>
        <v>34.03125</v>
      </c>
      <c r="H34" s="3">
        <f>($M$8*H$3)/1600</f>
        <v>37.434375000000003</v>
      </c>
      <c r="N34" s="19"/>
    </row>
    <row r="35" spans="1:14" x14ac:dyDescent="0.2">
      <c r="A35">
        <v>36</v>
      </c>
      <c r="B35">
        <v>9</v>
      </c>
      <c r="C35" s="3">
        <f>($N$8*C$3)/1600</f>
        <v>18.149999999999999</v>
      </c>
      <c r="D35" s="3">
        <f>($N$8*D$3)/1600</f>
        <v>21.175000000000001</v>
      </c>
      <c r="E35" s="3">
        <f>($N$8*E$3)/1600</f>
        <v>24.2</v>
      </c>
      <c r="F35" s="3">
        <f>($N$8*F$3)/1600</f>
        <v>27.225000000000001</v>
      </c>
      <c r="G35" s="3">
        <f>($N$8*G$3)/1600</f>
        <v>30.25</v>
      </c>
      <c r="H35" s="3">
        <f>($N$8*H$3)/1600</f>
        <v>33.274999999999999</v>
      </c>
    </row>
    <row r="36" spans="1:14" x14ac:dyDescent="0.2">
      <c r="A36">
        <v>36</v>
      </c>
      <c r="B36">
        <v>10</v>
      </c>
      <c r="C36" s="3">
        <f>($O$8*C$3)/1600</f>
        <v>16.335000000000001</v>
      </c>
      <c r="D36" s="3">
        <f>($O$8*D$3)/1600</f>
        <v>19.057500000000001</v>
      </c>
      <c r="E36" s="3">
        <f>($O$8*E$3)/1600</f>
        <v>21.78</v>
      </c>
      <c r="F36" s="3">
        <f>($O$8*F$3)/1600</f>
        <v>24.502500000000001</v>
      </c>
      <c r="G36" s="3">
        <f>($O$8*G$3)/1600</f>
        <v>27.225000000000001</v>
      </c>
      <c r="H36" s="3">
        <f>($O$8*H$3)/1600</f>
        <v>29.947500000000002</v>
      </c>
    </row>
    <row r="37" spans="1:14" x14ac:dyDescent="0.2">
      <c r="A37">
        <v>36</v>
      </c>
      <c r="B37">
        <v>12</v>
      </c>
      <c r="C37" s="3">
        <f>($P$8*C$3)/1600</f>
        <v>13.612500000000001</v>
      </c>
      <c r="D37" s="3">
        <f>($P$8*D$3)/1600</f>
        <v>15.88125</v>
      </c>
      <c r="E37" s="3">
        <f>($P$8*E$3)/1600</f>
        <v>18.149999999999999</v>
      </c>
      <c r="F37" s="3">
        <f>($P$8*F$3)/1600</f>
        <v>20.418749999999999</v>
      </c>
      <c r="G37" s="3">
        <f>($P$8*G$3)/1600</f>
        <v>22.6875</v>
      </c>
      <c r="H37" s="3">
        <f>($P$8*H$3)/1600</f>
        <v>24.956250000000001</v>
      </c>
    </row>
    <row r="38" spans="1:14" x14ac:dyDescent="0.2">
      <c r="A38">
        <v>36</v>
      </c>
      <c r="B38">
        <v>14</v>
      </c>
      <c r="C38" s="3">
        <f>($Q$8*C$3)/1600</f>
        <v>11.667857142857143</v>
      </c>
      <c r="D38" s="3">
        <f>($Q$8*D$3)/1600</f>
        <v>13.612500000000001</v>
      </c>
      <c r="E38" s="3">
        <f>($Q$8*E$3)/1600</f>
        <v>15.557142857142857</v>
      </c>
      <c r="F38" s="3">
        <f>($Q$8*F$3)/1600</f>
        <v>17.501785714285717</v>
      </c>
      <c r="G38" s="3">
        <f>($Q$8*G$3)/1600</f>
        <v>19.446428571428573</v>
      </c>
      <c r="H38" s="3">
        <f>($Q$8*H$3)/1600</f>
        <v>21.391071428571433</v>
      </c>
    </row>
    <row r="39" spans="1:14" x14ac:dyDescent="0.2">
      <c r="A39">
        <v>36</v>
      </c>
      <c r="B39">
        <v>16</v>
      </c>
      <c r="C39" s="3">
        <f>($R$8*C$3)/1600</f>
        <v>10.209375</v>
      </c>
      <c r="D39" s="3">
        <f>($R$8*D$3)/1600</f>
        <v>11.910937499999999</v>
      </c>
      <c r="E39" s="3">
        <f>($R$8*E$3)/1600</f>
        <v>13.612500000000001</v>
      </c>
      <c r="F39" s="3">
        <f>($R$8*F$3)/1600</f>
        <v>15.3140625</v>
      </c>
      <c r="G39" s="3">
        <f>($R$8*G$3)/1600</f>
        <v>17.015625</v>
      </c>
      <c r="H39" s="3">
        <f>($R$8*H$3)/1600</f>
        <v>18.717187500000001</v>
      </c>
    </row>
    <row r="40" spans="1:14" x14ac:dyDescent="0.2">
      <c r="C40" s="3"/>
      <c r="D40" s="3"/>
      <c r="E40" s="3"/>
      <c r="F40" s="3"/>
      <c r="G40" s="3"/>
      <c r="H40" s="3"/>
    </row>
    <row r="41" spans="1:14" x14ac:dyDescent="0.2">
      <c r="A41">
        <v>38</v>
      </c>
      <c r="B41">
        <v>6</v>
      </c>
      <c r="C41" s="3">
        <f>($K$9*C$3)/1600</f>
        <v>25.792105263157897</v>
      </c>
      <c r="D41" s="3">
        <f>($K$9*D$3)/1600</f>
        <v>30.090789473684211</v>
      </c>
      <c r="E41" s="3">
        <f>($K$9*E$3)/1600</f>
        <v>34.389473684210529</v>
      </c>
      <c r="F41" s="3">
        <f>($K$9*F$3)/1600</f>
        <v>38.688157894736847</v>
      </c>
      <c r="G41" s="3">
        <f>($K$9*G$3)/1600</f>
        <v>42.986842105263158</v>
      </c>
      <c r="H41" s="3">
        <f>($K$9*H$3)/1600</f>
        <v>47.285526315789475</v>
      </c>
    </row>
    <row r="42" spans="1:14" x14ac:dyDescent="0.2">
      <c r="A42">
        <v>38</v>
      </c>
      <c r="B42">
        <v>7</v>
      </c>
      <c r="C42" s="3">
        <f>($L$9*C$3)/1600</f>
        <v>22.10751879699248</v>
      </c>
      <c r="D42" s="3">
        <f>($L$9*D$3)/1600</f>
        <v>25.792105263157897</v>
      </c>
      <c r="E42" s="3">
        <f>($L$9*E$3)/1600</f>
        <v>29.47669172932331</v>
      </c>
      <c r="F42" s="3">
        <f>($L$9*F$3)/1600</f>
        <v>33.161278195488727</v>
      </c>
      <c r="G42" s="3">
        <f>($L$9*G$3)/1600</f>
        <v>36.84586466165414</v>
      </c>
      <c r="H42" s="3">
        <f>($L$9*H$3)/1600</f>
        <v>40.530451127819553</v>
      </c>
    </row>
    <row r="43" spans="1:14" x14ac:dyDescent="0.2">
      <c r="A43">
        <v>38</v>
      </c>
      <c r="B43">
        <v>8</v>
      </c>
      <c r="C43" s="3">
        <f>($M$9*C$3)/1600</f>
        <v>19.34407894736842</v>
      </c>
      <c r="D43" s="3">
        <f>($M$9*D$3)/1600</f>
        <v>22.568092105263158</v>
      </c>
      <c r="E43" s="3">
        <f>($M$9*E$3)/1600</f>
        <v>25.792105263157897</v>
      </c>
      <c r="F43" s="3">
        <f>($M$9*F$3)/1600</f>
        <v>29.016118421052635</v>
      </c>
      <c r="G43" s="3">
        <f>($M$9*G$3)/1600</f>
        <v>32.24013157894737</v>
      </c>
      <c r="H43" s="3">
        <f>($M$9*H$3)/1600</f>
        <v>35.464144736842108</v>
      </c>
    </row>
    <row r="44" spans="1:14" x14ac:dyDescent="0.2">
      <c r="A44">
        <v>38</v>
      </c>
      <c r="B44">
        <v>9</v>
      </c>
      <c r="C44" s="3">
        <f>($N$9*C$3)/1600</f>
        <v>17.194736842105261</v>
      </c>
      <c r="D44" s="3">
        <f>($N$9*D$3)/1600</f>
        <v>20.060526315789474</v>
      </c>
      <c r="E44" s="3">
        <f>($N$9*E$3)/1600</f>
        <v>22.926315789473684</v>
      </c>
      <c r="F44" s="3">
        <f>($N$9*F$3)/1600</f>
        <v>25.792105263157893</v>
      </c>
      <c r="G44" s="3">
        <f>($N$9*G$3)/1600</f>
        <v>28.657894736842103</v>
      </c>
      <c r="H44" s="3">
        <f>($N$9*H$3)/1600</f>
        <v>31.523684210526316</v>
      </c>
    </row>
    <row r="45" spans="1:14" x14ac:dyDescent="0.2">
      <c r="A45">
        <v>38</v>
      </c>
      <c r="B45">
        <v>10</v>
      </c>
      <c r="C45" s="3">
        <f>($O$9*C$3)/1600</f>
        <v>15.475263157894737</v>
      </c>
      <c r="D45" s="3">
        <f>($O$9*D$3)/1600</f>
        <v>18.054473684210528</v>
      </c>
      <c r="E45" s="3">
        <f>($O$9*E$3)/1600</f>
        <v>20.633684210526315</v>
      </c>
      <c r="F45" s="3">
        <f>($O$9*F$3)/1600</f>
        <v>23.212894736842109</v>
      </c>
      <c r="G45" s="3">
        <f>($O$9*G$3)/1600</f>
        <v>25.792105263157897</v>
      </c>
      <c r="H45" s="3">
        <f>($O$9*H$3)/1600</f>
        <v>28.371315789473684</v>
      </c>
    </row>
    <row r="46" spans="1:14" x14ac:dyDescent="0.2">
      <c r="A46">
        <v>38</v>
      </c>
      <c r="B46">
        <v>12</v>
      </c>
      <c r="C46" s="3">
        <f>($P$9*C$3)/1600</f>
        <v>12.896052631578948</v>
      </c>
      <c r="D46" s="3">
        <f>($P$9*D$3)/1600</f>
        <v>15.045394736842105</v>
      </c>
      <c r="E46" s="3">
        <f>($P$9*E$3)/1600</f>
        <v>17.194736842105264</v>
      </c>
      <c r="F46" s="3">
        <f>($P$9*F$3)/1600</f>
        <v>19.344078947368423</v>
      </c>
      <c r="G46" s="3">
        <f>($P$9*G$3)/1600</f>
        <v>21.493421052631579</v>
      </c>
      <c r="H46" s="3">
        <f>($P$9*H$3)/1600</f>
        <v>23.642763157894738</v>
      </c>
    </row>
    <row r="47" spans="1:14" x14ac:dyDescent="0.2">
      <c r="A47">
        <v>38</v>
      </c>
      <c r="B47">
        <v>14</v>
      </c>
      <c r="C47" s="3">
        <f>($Q$9*C$3)/1600</f>
        <v>11.05375939849624</v>
      </c>
      <c r="D47" s="3">
        <f>($Q$9*D$3)/1600</f>
        <v>12.896052631578948</v>
      </c>
      <c r="E47" s="3">
        <f>($Q$9*E$3)/1600</f>
        <v>14.738345864661655</v>
      </c>
      <c r="F47" s="3">
        <f>($Q$9*F$3)/1600</f>
        <v>16.580639097744363</v>
      </c>
      <c r="G47" s="3">
        <f>($Q$9*G$3)/1600</f>
        <v>18.42293233082707</v>
      </c>
      <c r="H47" s="3">
        <f>($Q$9*H$3)/1600</f>
        <v>20.265225563909777</v>
      </c>
    </row>
    <row r="48" spans="1:14" x14ac:dyDescent="0.2">
      <c r="A48" s="1">
        <v>38</v>
      </c>
      <c r="B48" s="1">
        <v>16</v>
      </c>
      <c r="C48" s="8">
        <f>($R$9*C$3)/1600</f>
        <v>9.6720394736842099</v>
      </c>
      <c r="D48" s="8">
        <f>($R$9*D$3)/1600</f>
        <v>11.284046052631579</v>
      </c>
      <c r="E48" s="8">
        <f>($R$9*E$3)/1600</f>
        <v>12.896052631578948</v>
      </c>
      <c r="F48" s="8">
        <f>($R$9*F$3)/1600</f>
        <v>14.508059210526318</v>
      </c>
      <c r="G48" s="8">
        <f>($R$9*G$3)/1600</f>
        <v>16.120065789473685</v>
      </c>
      <c r="H48" s="8">
        <f>($R$9*H$3)/1600</f>
        <v>17.732072368421054</v>
      </c>
    </row>
  </sheetData>
  <mergeCells count="13">
    <mergeCell ref="J14:K14"/>
    <mergeCell ref="J20:K20"/>
    <mergeCell ref="J19:K19"/>
    <mergeCell ref="J15:K15"/>
    <mergeCell ref="J17:K17"/>
    <mergeCell ref="J16:K16"/>
    <mergeCell ref="L13:S13"/>
    <mergeCell ref="C2:H2"/>
    <mergeCell ref="C4:H4"/>
    <mergeCell ref="K4:T4"/>
    <mergeCell ref="A1:H1"/>
    <mergeCell ref="K2:T2"/>
    <mergeCell ref="J1:T1"/>
  </mergeCell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Andrew</dc:creator>
  <cp:lastModifiedBy>Robinson, Andrew</cp:lastModifiedBy>
  <dcterms:created xsi:type="dcterms:W3CDTF">2019-04-25T19:31:50Z</dcterms:created>
  <dcterms:modified xsi:type="dcterms:W3CDTF">2026-03-11T16:28:53Z</dcterms:modified>
</cp:coreProperties>
</file>